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Volumes/BonettiBonetti/Lavoro/01-PROGETTI/01-GIURIE-COOR CONC/02-COORDINAZIONE CONCORSI/2023-PINACOTECA ZUEST/00-DOCUMENTI/00-ARCHITETTO/00-BANDO/8.3 ALLEGATI/"/>
    </mc:Choice>
  </mc:AlternateContent>
  <xr:revisionPtr revIDLastSave="0" documentId="13_ncr:1_{CBD7AB2A-E5C8-FE4F-93A5-BAC1C0E673E0}" xr6:coauthVersionLast="47" xr6:coauthVersionMax="47" xr10:uidLastSave="{00000000-0000-0000-0000-000000000000}"/>
  <workbookProtection workbookAlgorithmName="SHA-512" workbookHashValue="S7YYzr0t8+4suhbiGc0NTYe19RzU3fW21uiJDknt8/ZquKt/au1wg00dZTUsZCY2SLfihvq9nXN3/9w62W/VAg==" workbookSaltValue="kbPBZbFe7D6d1TeUpwdszg==" workbookSpinCount="100000" lockStructure="1"/>
  <bookViews>
    <workbookView xWindow="15980" yWindow="940" windowWidth="37520" windowHeight="26440" tabRatio="497" xr2:uid="{00000000-000D-0000-FFFF-FFFF00000000}"/>
  </bookViews>
  <sheets>
    <sheet name="PROGRAMMA SPAZI" sheetId="7" r:id="rId1"/>
  </sheets>
  <definedNames>
    <definedName name="_xlnm.Print_Area" localSheetId="0">'PROGRAMMA SPAZI'!$A$1:$M$58</definedName>
  </definedNames>
  <calcPr calcId="191029" iterate="1" iterateCount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2" i="7" l="1"/>
  <c r="M25" i="7"/>
  <c r="M27" i="7"/>
  <c r="L21" i="7"/>
  <c r="L20" i="7"/>
  <c r="L19" i="7"/>
  <c r="G17" i="7"/>
  <c r="L57" i="7"/>
  <c r="L54" i="7"/>
  <c r="L53" i="7"/>
  <c r="L49" i="7"/>
  <c r="L48" i="7"/>
  <c r="L47" i="7"/>
  <c r="L42" i="7"/>
  <c r="L41" i="7"/>
  <c r="L40" i="7"/>
  <c r="L39" i="7"/>
  <c r="L38" i="7"/>
  <c r="L35" i="7"/>
  <c r="L34" i="7"/>
  <c r="L33" i="7"/>
  <c r="L32" i="7"/>
  <c r="L31" i="7"/>
  <c r="L28" i="7"/>
  <c r="L27" i="7"/>
  <c r="L26" i="7"/>
  <c r="L25" i="7"/>
  <c r="L15" i="7"/>
  <c r="L14" i="7"/>
  <c r="L13" i="7"/>
  <c r="L12" i="7"/>
  <c r="L11" i="7"/>
  <c r="L10" i="7"/>
  <c r="L9" i="7"/>
  <c r="L8" i="7"/>
  <c r="J37" i="7"/>
  <c r="J30" i="7"/>
  <c r="J17" i="7"/>
  <c r="J7" i="7"/>
  <c r="G37" i="7"/>
  <c r="G30" i="7"/>
  <c r="M30" i="7" s="1"/>
  <c r="G7" i="7"/>
  <c r="J22" i="7"/>
  <c r="M22" i="7" s="1"/>
  <c r="M42" i="7"/>
  <c r="M41" i="7"/>
  <c r="M35" i="7"/>
  <c r="M34" i="7"/>
  <c r="M33" i="7"/>
  <c r="M32" i="7"/>
  <c r="M31" i="7"/>
  <c r="M28" i="7"/>
  <c r="M26" i="7"/>
  <c r="M24" i="7"/>
  <c r="M23" i="7"/>
  <c r="M18" i="7"/>
  <c r="M15" i="7"/>
  <c r="M14" i="7"/>
  <c r="M13" i="7"/>
  <c r="M12" i="7"/>
  <c r="M11" i="7"/>
  <c r="M10" i="7"/>
  <c r="M9" i="7"/>
  <c r="G44" i="7" l="1"/>
  <c r="J44" i="7"/>
  <c r="M7" i="7"/>
  <c r="M17" i="7"/>
  <c r="M37" i="7"/>
  <c r="M44" i="7" l="1"/>
</calcChain>
</file>

<file path=xl/sharedStrings.xml><?xml version="1.0" encoding="utf-8"?>
<sst xmlns="http://schemas.openxmlformats.org/spreadsheetml/2006/main" count="82" uniqueCount="67">
  <si>
    <t>Ufficio direzione</t>
  </si>
  <si>
    <t>Ufficio collaboratrice scientifica</t>
  </si>
  <si>
    <t>Ufficio segretaria</t>
  </si>
  <si>
    <t>Guardaroba</t>
  </si>
  <si>
    <t>Bookshop</t>
  </si>
  <si>
    <t>Spazi espositivi</t>
  </si>
  <si>
    <t>Mostre temporanee</t>
  </si>
  <si>
    <t>Mostra permanente</t>
  </si>
  <si>
    <t>Sala per attività didattiche</t>
  </si>
  <si>
    <t>Sala proiezioni video</t>
  </si>
  <si>
    <t>Area di carico e scarico</t>
  </si>
  <si>
    <t>Montacarichi</t>
  </si>
  <si>
    <t>Locale impianti RCVS</t>
  </si>
  <si>
    <t>Locale pulizia</t>
  </si>
  <si>
    <t>Spazio ristoro personale</t>
  </si>
  <si>
    <t>Unità</t>
  </si>
  <si>
    <t>Deposito materiale mostre</t>
  </si>
  <si>
    <t>2.1.1</t>
  </si>
  <si>
    <t>2.1.2</t>
  </si>
  <si>
    <t>2.1.3</t>
  </si>
  <si>
    <t>2.2.1</t>
  </si>
  <si>
    <t>2.2.2</t>
  </si>
  <si>
    <t>Entrata/zona d'accesso con:</t>
  </si>
  <si>
    <t>Atrio/Biglietteria</t>
  </si>
  <si>
    <t>m2</t>
  </si>
  <si>
    <t>Totale SN</t>
  </si>
  <si>
    <t>Stalli per automobili</t>
  </si>
  <si>
    <t>AMPLIAMENTO PINACOTECA ZÜST</t>
  </si>
  <si>
    <t>Area verde pubblica</t>
  </si>
  <si>
    <t>Spazi amminstrativi</t>
  </si>
  <si>
    <t>Spazi di servizio</t>
  </si>
  <si>
    <t>COMUNE DI MENDRISIO</t>
  </si>
  <si>
    <t>Parco giochi scuola dell'infanfzia</t>
  </si>
  <si>
    <t>Spazi tecnici</t>
  </si>
  <si>
    <t>Deposito opere (quadreria)</t>
  </si>
  <si>
    <t>Laboratorio</t>
  </si>
  <si>
    <t>Posteggi per biciclette bikesharing</t>
  </si>
  <si>
    <t>Posteggi moto e biciclette</t>
  </si>
  <si>
    <t>Biblioteca</t>
  </si>
  <si>
    <t>Riqualifica Piazza S. Stefano</t>
  </si>
  <si>
    <t>Riqualifica piazzale Parrocchia</t>
  </si>
  <si>
    <t>Stalli per automobili Parrocchia</t>
  </si>
  <si>
    <t>4</t>
  </si>
  <si>
    <t>Sala lettura/riunioni</t>
  </si>
  <si>
    <t>Spogliatoio custode</t>
  </si>
  <si>
    <t>Accesso indipendente</t>
  </si>
  <si>
    <t>246.5</t>
  </si>
  <si>
    <t>149.0</t>
  </si>
  <si>
    <t>Ascensore (eventuale)</t>
  </si>
  <si>
    <t>Contenuti esitenti</t>
  </si>
  <si>
    <t>Spazi museali</t>
  </si>
  <si>
    <t>Contenuti richiesti (superfici nette)</t>
  </si>
  <si>
    <t>Contenuti progettati (superfici nette)</t>
  </si>
  <si>
    <t>Differenza</t>
  </si>
  <si>
    <t>Nuovo contenuto</t>
  </si>
  <si>
    <t>Superficie minima in caso di ricollocazione</t>
  </si>
  <si>
    <t>Superficie adattata alle nuoeve esigenze</t>
  </si>
  <si>
    <t>riempire celle gialle</t>
  </si>
  <si>
    <t>Motto:</t>
  </si>
  <si>
    <t>Stalli per automobili (estemporanei)</t>
  </si>
  <si>
    <t>6/8</t>
  </si>
  <si>
    <t>Autorimessa comunale</t>
  </si>
  <si>
    <t>4/5</t>
  </si>
  <si>
    <t>Ufficio segretaria/stagista</t>
  </si>
  <si>
    <t>WC visitatori</t>
  </si>
  <si>
    <t>Locale impianti elettrici/allarme</t>
  </si>
  <si>
    <t>WC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</si>
</sst>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theme="9" tint="-0.249977111117893"/>
      <name val="Arial"/>
      <family val="2"/>
    </font>
    <font>
      <sz val="10"/>
      <color theme="6" tint="-0.249977111117893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0"/>
      <color theme="6" tint="-0.249977111117893"/>
      <name val="Arial"/>
      <family val="2"/>
    </font>
    <font>
      <b/>
      <sz val="10"/>
      <color rgb="FFFFC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164" fontId="2" fillId="0" borderId="1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164" fontId="3" fillId="4" borderId="3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1" fontId="9" fillId="0" borderId="5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" fontId="3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6" xfId="0" applyNumberFormat="1" applyFont="1" applyBorder="1" applyAlignment="1">
      <alignment horizontal="center" vertical="top" wrapText="1"/>
    </xf>
    <xf numFmtId="164" fontId="9" fillId="4" borderId="5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164" fontId="1" fillId="0" borderId="9" xfId="0" applyNumberFormat="1" applyFont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164" fontId="3" fillId="2" borderId="6" xfId="0" applyNumberFormat="1" applyFont="1" applyFill="1" applyBorder="1" applyAlignment="1" applyProtection="1">
      <alignment horizontal="center" vertical="top" wrapText="1"/>
      <protection locked="0"/>
    </xf>
    <xf numFmtId="164" fontId="9" fillId="4" borderId="6" xfId="0" applyNumberFormat="1" applyFont="1" applyFill="1" applyBorder="1" applyAlignment="1">
      <alignment horizontal="center" vertical="top" wrapText="1"/>
    </xf>
    <xf numFmtId="164" fontId="12" fillId="0" borderId="6" xfId="0" applyNumberFormat="1" applyFont="1" applyBorder="1" applyAlignment="1">
      <alignment horizontal="center" vertical="top" wrapText="1"/>
    </xf>
    <xf numFmtId="164" fontId="12" fillId="0" borderId="0" xfId="0" applyNumberFormat="1" applyFont="1" applyAlignment="1">
      <alignment horizontal="center" vertical="top" wrapText="1"/>
    </xf>
    <xf numFmtId="164" fontId="13" fillId="0" borderId="6" xfId="0" applyNumberFormat="1" applyFont="1" applyBorder="1" applyAlignment="1">
      <alignment horizontal="center" vertical="top" wrapText="1"/>
    </xf>
    <xf numFmtId="164" fontId="1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center" vertical="top" wrapText="1"/>
    </xf>
    <xf numFmtId="164" fontId="3" fillId="5" borderId="6" xfId="0" applyNumberFormat="1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center" vertical="top" wrapText="1"/>
    </xf>
    <xf numFmtId="164" fontId="3" fillId="4" borderId="6" xfId="0" applyNumberFormat="1" applyFont="1" applyFill="1" applyBorder="1" applyAlignment="1">
      <alignment horizontal="center" vertical="top" wrapText="1"/>
    </xf>
    <xf numFmtId="164" fontId="9" fillId="4" borderId="6" xfId="0" applyNumberFormat="1" applyFont="1" applyFill="1" applyBorder="1" applyAlignment="1" applyProtection="1">
      <alignment horizontal="center" vertical="top" wrapText="1"/>
      <protection hidden="1"/>
    </xf>
    <xf numFmtId="164" fontId="9" fillId="0" borderId="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textRotation="90" wrapText="1"/>
    </xf>
    <xf numFmtId="0" fontId="2" fillId="0" borderId="0" xfId="0" applyFont="1" applyAlignment="1">
      <alignment vertical="top" wrapText="1"/>
    </xf>
    <xf numFmtId="1" fontId="1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9" fillId="0" borderId="14" xfId="0" applyFont="1" applyBorder="1" applyAlignment="1">
      <alignment vertical="top" wrapText="1"/>
    </xf>
    <xf numFmtId="1" fontId="9" fillId="0" borderId="7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" fontId="3" fillId="2" borderId="7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13" xfId="0" applyNumberFormat="1" applyFont="1" applyBorder="1" applyAlignment="1">
      <alignment horizontal="center" vertical="top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12" xfId="0" applyNumberFormat="1" applyFont="1" applyBorder="1" applyAlignment="1">
      <alignment horizontal="center" vertical="top" wrapText="1"/>
    </xf>
    <xf numFmtId="164" fontId="9" fillId="4" borderId="4" xfId="0" applyNumberFormat="1" applyFont="1" applyFill="1" applyBorder="1" applyAlignment="1">
      <alignment horizontal="center" vertical="top" wrapText="1"/>
    </xf>
    <xf numFmtId="164" fontId="3" fillId="4" borderId="12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164" fontId="9" fillId="4" borderId="7" xfId="0" applyNumberFormat="1" applyFont="1" applyFill="1" applyBorder="1" applyAlignment="1">
      <alignment horizontal="center" vertical="top" wrapText="1"/>
    </xf>
    <xf numFmtId="164" fontId="3" fillId="4" borderId="13" xfId="0" applyNumberFormat="1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5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1" fontId="3" fillId="2" borderId="4" xfId="0" applyNumberFormat="1" applyFont="1" applyFill="1" applyBorder="1" applyAlignment="1" applyProtection="1">
      <alignment horizontal="center" vertical="top" wrapText="1"/>
      <protection locked="0"/>
    </xf>
    <xf numFmtId="1" fontId="1" fillId="4" borderId="4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1" fontId="5" fillId="2" borderId="2" xfId="0" applyNumberFormat="1" applyFont="1" applyFill="1" applyBorder="1" applyAlignment="1" applyProtection="1">
      <alignment horizontal="left" vertical="center" wrapText="1"/>
      <protection locked="0"/>
    </xf>
    <xf numFmtId="1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E959C-2C2D-F946-A886-11F7E3FB0C18}">
  <sheetPr>
    <pageSetUpPr fitToPage="1"/>
  </sheetPr>
  <dimension ref="A1:Q58"/>
  <sheetViews>
    <sheetView tabSelected="1" topLeftCell="A15" zoomScale="140" zoomScaleNormal="140" workbookViewId="0">
      <selection activeCell="I41" sqref="I41"/>
    </sheetView>
  </sheetViews>
  <sheetFormatPr baseColWidth="10" defaultRowHeight="13" x14ac:dyDescent="0.2"/>
  <cols>
    <col min="1" max="1" width="2.83203125" style="1" customWidth="1"/>
    <col min="2" max="2" width="5.5" style="2" customWidth="1"/>
    <col min="3" max="3" width="28.1640625" style="1" customWidth="1"/>
    <col min="4" max="4" width="5.6640625" style="3" customWidth="1"/>
    <col min="5" max="5" width="2.6640625" style="4" customWidth="1"/>
    <col min="6" max="6" width="5.5" style="5" customWidth="1"/>
    <col min="7" max="7" width="12.33203125" style="4" customWidth="1"/>
    <col min="8" max="8" width="2" style="4" customWidth="1"/>
    <col min="9" max="9" width="5.5" style="6" customWidth="1"/>
    <col min="10" max="10" width="12.33203125" style="6" customWidth="1"/>
    <col min="11" max="11" width="3.1640625" style="6" customWidth="1"/>
    <col min="12" max="12" width="5.5" style="6" customWidth="1"/>
    <col min="13" max="13" width="12.33203125" style="6" customWidth="1"/>
    <col min="14" max="14" width="1.5" style="6" customWidth="1"/>
    <col min="15" max="16" width="11.1640625" style="1" customWidth="1"/>
    <col min="17" max="17" width="15.5" style="1" customWidth="1"/>
    <col min="18" max="16384" width="10.83203125" style="1"/>
  </cols>
  <sheetData>
    <row r="1" spans="1:17" ht="27" customHeight="1" x14ac:dyDescent="0.2">
      <c r="A1" s="116" t="s">
        <v>58</v>
      </c>
      <c r="B1" s="116"/>
      <c r="C1" s="117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3" spans="1:17" ht="19" customHeight="1" x14ac:dyDescent="0.2">
      <c r="A3" s="2"/>
      <c r="B3" s="120" t="s">
        <v>54</v>
      </c>
      <c r="C3" s="121"/>
      <c r="D3" s="136" t="s">
        <v>49</v>
      </c>
      <c r="E3" s="7"/>
      <c r="F3" s="130" t="s">
        <v>51</v>
      </c>
      <c r="G3" s="131"/>
      <c r="H3" s="7"/>
      <c r="I3" s="124" t="s">
        <v>52</v>
      </c>
      <c r="J3" s="125"/>
      <c r="K3" s="8"/>
      <c r="N3" s="8"/>
    </row>
    <row r="4" spans="1:17" ht="19" customHeight="1" x14ac:dyDescent="0.2">
      <c r="A4" s="9"/>
      <c r="B4" s="143" t="s">
        <v>55</v>
      </c>
      <c r="C4" s="144"/>
      <c r="D4" s="137"/>
      <c r="E4" s="10"/>
      <c r="F4" s="132"/>
      <c r="G4" s="133"/>
      <c r="H4" s="8"/>
      <c r="I4" s="126"/>
      <c r="J4" s="127"/>
      <c r="K4" s="8"/>
      <c r="L4" s="8"/>
      <c r="M4" s="8"/>
      <c r="N4" s="8"/>
    </row>
    <row r="5" spans="1:17" ht="19" customHeight="1" x14ac:dyDescent="0.2">
      <c r="A5" s="2"/>
      <c r="B5" s="141" t="s">
        <v>56</v>
      </c>
      <c r="C5" s="142"/>
      <c r="D5" s="138"/>
      <c r="E5" s="10"/>
      <c r="F5" s="134"/>
      <c r="G5" s="135"/>
      <c r="H5" s="8"/>
      <c r="I5" s="128" t="s">
        <v>57</v>
      </c>
      <c r="J5" s="129"/>
      <c r="K5" s="8"/>
      <c r="L5" s="122" t="s">
        <v>53</v>
      </c>
      <c r="M5" s="123"/>
      <c r="N5" s="8"/>
    </row>
    <row r="6" spans="1:17" ht="19" customHeight="1" x14ac:dyDescent="0.2">
      <c r="D6" s="11" t="s">
        <v>24</v>
      </c>
      <c r="E6" s="10"/>
      <c r="F6" s="12" t="s">
        <v>15</v>
      </c>
      <c r="G6" s="13" t="s">
        <v>24</v>
      </c>
      <c r="H6" s="10"/>
      <c r="I6" s="14" t="s">
        <v>15</v>
      </c>
      <c r="J6" s="15" t="s">
        <v>24</v>
      </c>
      <c r="K6" s="16"/>
      <c r="L6" s="88" t="s">
        <v>15</v>
      </c>
      <c r="M6" s="89" t="s">
        <v>24</v>
      </c>
      <c r="N6" s="16"/>
    </row>
    <row r="7" spans="1:17" ht="19" customHeight="1" x14ac:dyDescent="0.2">
      <c r="A7" s="136" t="s">
        <v>27</v>
      </c>
      <c r="B7" s="17">
        <v>1</v>
      </c>
      <c r="C7" s="18" t="s">
        <v>29</v>
      </c>
      <c r="D7" s="19"/>
      <c r="E7" s="3"/>
      <c r="F7" s="20"/>
      <c r="G7" s="21">
        <f>SUM(G9:G15)</f>
        <v>112</v>
      </c>
      <c r="H7" s="22"/>
      <c r="I7" s="91"/>
      <c r="J7" s="74">
        <f>SUM(J8:J15)</f>
        <v>0</v>
      </c>
      <c r="K7" s="25"/>
      <c r="L7" s="23"/>
      <c r="M7" s="24">
        <f>J7-G7</f>
        <v>-112</v>
      </c>
      <c r="N7" s="25"/>
    </row>
    <row r="8" spans="1:17" ht="19" customHeight="1" x14ac:dyDescent="0.2">
      <c r="A8" s="137"/>
      <c r="B8" s="2">
        <v>1.1000000000000001</v>
      </c>
      <c r="C8" s="26" t="s">
        <v>45</v>
      </c>
      <c r="D8" s="27"/>
      <c r="E8" s="6"/>
      <c r="F8" s="28">
        <v>1</v>
      </c>
      <c r="G8" s="29"/>
      <c r="H8" s="30"/>
      <c r="I8" s="31">
        <v>0</v>
      </c>
      <c r="J8" s="32"/>
      <c r="K8" s="25"/>
      <c r="L8" s="33">
        <f>I8-F8</f>
        <v>-1</v>
      </c>
      <c r="M8" s="54"/>
      <c r="N8" s="25"/>
    </row>
    <row r="9" spans="1:17" ht="19" customHeight="1" x14ac:dyDescent="0.2">
      <c r="A9" s="137"/>
      <c r="B9" s="2">
        <v>1.2</v>
      </c>
      <c r="C9" s="1" t="s">
        <v>0</v>
      </c>
      <c r="D9" s="35">
        <v>17.2</v>
      </c>
      <c r="E9" s="30"/>
      <c r="F9" s="36">
        <v>1</v>
      </c>
      <c r="G9" s="37">
        <v>15</v>
      </c>
      <c r="H9" s="38"/>
      <c r="I9" s="31">
        <v>0</v>
      </c>
      <c r="J9" s="39">
        <v>0</v>
      </c>
      <c r="K9" s="25"/>
      <c r="L9" s="33">
        <f t="shared" ref="L9:L15" si="0">I9-F9</f>
        <v>-1</v>
      </c>
      <c r="M9" s="40">
        <f>J9-G9</f>
        <v>-15</v>
      </c>
      <c r="N9" s="25"/>
    </row>
    <row r="10" spans="1:17" ht="19" customHeight="1" x14ac:dyDescent="0.2">
      <c r="A10" s="137"/>
      <c r="B10" s="2">
        <v>1.3</v>
      </c>
      <c r="C10" s="1" t="s">
        <v>1</v>
      </c>
      <c r="D10" s="35">
        <v>17.2</v>
      </c>
      <c r="E10" s="30"/>
      <c r="F10" s="36">
        <v>1</v>
      </c>
      <c r="G10" s="37">
        <v>15</v>
      </c>
      <c r="H10" s="38"/>
      <c r="I10" s="31">
        <v>0</v>
      </c>
      <c r="J10" s="39">
        <v>0</v>
      </c>
      <c r="K10" s="25"/>
      <c r="L10" s="33">
        <f t="shared" si="0"/>
        <v>-1</v>
      </c>
      <c r="M10" s="40">
        <f t="shared" ref="M10:M15" si="1">J10-G10</f>
        <v>-15</v>
      </c>
      <c r="N10" s="25"/>
    </row>
    <row r="11" spans="1:17" ht="19" customHeight="1" x14ac:dyDescent="0.2">
      <c r="A11" s="137"/>
      <c r="B11" s="2">
        <v>1.4</v>
      </c>
      <c r="C11" s="1" t="s">
        <v>2</v>
      </c>
      <c r="D11" s="35">
        <v>14.6</v>
      </c>
      <c r="E11" s="30"/>
      <c r="F11" s="36">
        <v>1</v>
      </c>
      <c r="G11" s="37">
        <v>15</v>
      </c>
      <c r="H11" s="38"/>
      <c r="I11" s="31">
        <v>0</v>
      </c>
      <c r="J11" s="39">
        <v>0</v>
      </c>
      <c r="K11" s="25"/>
      <c r="L11" s="33">
        <f t="shared" si="0"/>
        <v>-1</v>
      </c>
      <c r="M11" s="40">
        <f t="shared" si="1"/>
        <v>-15</v>
      </c>
      <c r="N11" s="25"/>
    </row>
    <row r="12" spans="1:17" ht="19" customHeight="1" x14ac:dyDescent="0.2">
      <c r="A12" s="137"/>
      <c r="B12" s="2">
        <v>1.5</v>
      </c>
      <c r="C12" s="1" t="s">
        <v>63</v>
      </c>
      <c r="D12" s="35">
        <v>13.7</v>
      </c>
      <c r="E12" s="30"/>
      <c r="F12" s="36">
        <v>1</v>
      </c>
      <c r="G12" s="37">
        <v>15</v>
      </c>
      <c r="H12" s="38"/>
      <c r="I12" s="31">
        <v>0</v>
      </c>
      <c r="J12" s="39">
        <v>0</v>
      </c>
      <c r="K12" s="25"/>
      <c r="L12" s="33">
        <f t="shared" si="0"/>
        <v>-1</v>
      </c>
      <c r="M12" s="40">
        <f t="shared" si="1"/>
        <v>-15</v>
      </c>
      <c r="N12" s="25"/>
    </row>
    <row r="13" spans="1:17" ht="19" customHeight="1" x14ac:dyDescent="0.2">
      <c r="A13" s="137"/>
      <c r="B13" s="2">
        <v>1.6</v>
      </c>
      <c r="C13" s="1" t="s">
        <v>43</v>
      </c>
      <c r="D13" s="35">
        <v>0</v>
      </c>
      <c r="E13" s="30"/>
      <c r="F13" s="36">
        <v>1</v>
      </c>
      <c r="G13" s="41">
        <v>25</v>
      </c>
      <c r="H13" s="42"/>
      <c r="I13" s="31">
        <v>0</v>
      </c>
      <c r="J13" s="39">
        <v>0</v>
      </c>
      <c r="K13" s="25"/>
      <c r="L13" s="33">
        <f t="shared" si="0"/>
        <v>-1</v>
      </c>
      <c r="M13" s="40">
        <f t="shared" si="1"/>
        <v>-25</v>
      </c>
      <c r="N13" s="25"/>
    </row>
    <row r="14" spans="1:17" ht="19" customHeight="1" x14ac:dyDescent="0.2">
      <c r="A14" s="137"/>
      <c r="B14" s="2">
        <v>1.7</v>
      </c>
      <c r="C14" s="1" t="s">
        <v>66</v>
      </c>
      <c r="D14" s="35">
        <v>7</v>
      </c>
      <c r="E14" s="30"/>
      <c r="F14" s="36">
        <v>1</v>
      </c>
      <c r="G14" s="37">
        <v>15</v>
      </c>
      <c r="H14" s="44"/>
      <c r="I14" s="31">
        <v>0</v>
      </c>
      <c r="J14" s="39">
        <v>0</v>
      </c>
      <c r="K14" s="25"/>
      <c r="L14" s="33">
        <f t="shared" si="0"/>
        <v>-1</v>
      </c>
      <c r="M14" s="40">
        <f t="shared" si="1"/>
        <v>-15</v>
      </c>
      <c r="N14" s="25"/>
      <c r="O14" s="45"/>
      <c r="P14" s="45"/>
      <c r="Q14" s="45"/>
    </row>
    <row r="15" spans="1:17" ht="19" customHeight="1" x14ac:dyDescent="0.2">
      <c r="A15" s="137"/>
      <c r="B15" s="2">
        <v>1.8</v>
      </c>
      <c r="C15" s="1" t="s">
        <v>14</v>
      </c>
      <c r="D15" s="35">
        <v>4</v>
      </c>
      <c r="F15" s="36">
        <v>1</v>
      </c>
      <c r="G15" s="37">
        <v>12</v>
      </c>
      <c r="H15" s="38"/>
      <c r="I15" s="31">
        <v>0</v>
      </c>
      <c r="J15" s="39">
        <v>0</v>
      </c>
      <c r="K15" s="25"/>
      <c r="L15" s="33">
        <f t="shared" si="0"/>
        <v>-1</v>
      </c>
      <c r="M15" s="40">
        <f t="shared" si="1"/>
        <v>-12</v>
      </c>
      <c r="N15" s="25"/>
    </row>
    <row r="16" spans="1:17" ht="19" customHeight="1" x14ac:dyDescent="0.2">
      <c r="A16" s="137"/>
      <c r="D16" s="46"/>
      <c r="F16" s="36"/>
      <c r="G16" s="29"/>
      <c r="H16" s="30"/>
      <c r="I16" s="47"/>
      <c r="J16" s="32"/>
      <c r="K16" s="25"/>
      <c r="L16" s="33"/>
      <c r="M16" s="54"/>
      <c r="N16" s="25"/>
    </row>
    <row r="17" spans="1:17" ht="19" customHeight="1" x14ac:dyDescent="0.2">
      <c r="A17" s="137"/>
      <c r="B17" s="48">
        <v>2</v>
      </c>
      <c r="C17" s="18" t="s">
        <v>50</v>
      </c>
      <c r="D17" s="19"/>
      <c r="E17" s="3"/>
      <c r="F17" s="20"/>
      <c r="G17" s="21">
        <f>G19+G20+G21+G22+G25+G26+G27+G28+G18</f>
        <v>665</v>
      </c>
      <c r="H17" s="22"/>
      <c r="I17" s="77"/>
      <c r="J17" s="74">
        <f>J18+J19+J20+J21+J23+J24+J25+J26+J27+J28</f>
        <v>0</v>
      </c>
      <c r="K17" s="25"/>
      <c r="L17" s="49"/>
      <c r="M17" s="24">
        <f>J17-G17</f>
        <v>-665</v>
      </c>
      <c r="N17" s="25"/>
    </row>
    <row r="18" spans="1:17" ht="19" customHeight="1" x14ac:dyDescent="0.2">
      <c r="A18" s="137"/>
      <c r="B18" s="2">
        <v>2.1</v>
      </c>
      <c r="C18" s="1" t="s">
        <v>22</v>
      </c>
      <c r="D18" s="46"/>
      <c r="F18" s="36"/>
      <c r="G18" s="43"/>
      <c r="H18" s="42"/>
      <c r="I18" s="47"/>
      <c r="J18" s="50">
        <v>0</v>
      </c>
      <c r="K18" s="25"/>
      <c r="L18" s="33"/>
      <c r="M18" s="40">
        <f t="shared" ref="M18" si="2">J18-G18</f>
        <v>0</v>
      </c>
      <c r="N18" s="25"/>
      <c r="O18" s="51"/>
    </row>
    <row r="19" spans="1:17" ht="19" customHeight="1" x14ac:dyDescent="0.2">
      <c r="A19" s="137"/>
      <c r="B19" s="52" t="s">
        <v>17</v>
      </c>
      <c r="C19" s="1" t="s">
        <v>23</v>
      </c>
      <c r="D19" s="35">
        <v>14</v>
      </c>
      <c r="E19" s="30"/>
      <c r="F19" s="36">
        <v>1</v>
      </c>
      <c r="G19" s="43">
        <v>25</v>
      </c>
      <c r="H19" s="30"/>
      <c r="I19" s="31">
        <v>0</v>
      </c>
      <c r="J19" s="32"/>
      <c r="K19" s="25"/>
      <c r="L19" s="33">
        <f t="shared" ref="L19:L21" si="3">I19-F19</f>
        <v>-1</v>
      </c>
      <c r="M19" s="40"/>
      <c r="N19" s="25"/>
    </row>
    <row r="20" spans="1:17" ht="19" customHeight="1" x14ac:dyDescent="0.2">
      <c r="A20" s="137"/>
      <c r="B20" s="52" t="s">
        <v>18</v>
      </c>
      <c r="C20" s="1" t="s">
        <v>4</v>
      </c>
      <c r="D20" s="35">
        <v>24</v>
      </c>
      <c r="E20" s="30"/>
      <c r="F20" s="36">
        <v>1</v>
      </c>
      <c r="G20" s="43">
        <v>25</v>
      </c>
      <c r="H20" s="30"/>
      <c r="I20" s="31">
        <v>0</v>
      </c>
      <c r="J20" s="32"/>
      <c r="K20" s="25"/>
      <c r="L20" s="33">
        <f t="shared" si="3"/>
        <v>-1</v>
      </c>
      <c r="M20" s="40"/>
      <c r="N20" s="25"/>
    </row>
    <row r="21" spans="1:17" ht="19" customHeight="1" x14ac:dyDescent="0.2">
      <c r="A21" s="137"/>
      <c r="B21" s="52" t="s">
        <v>19</v>
      </c>
      <c r="C21" s="1" t="s">
        <v>3</v>
      </c>
      <c r="D21" s="35">
        <v>0</v>
      </c>
      <c r="E21" s="30"/>
      <c r="F21" s="36">
        <v>1</v>
      </c>
      <c r="G21" s="41">
        <v>10</v>
      </c>
      <c r="H21" s="53"/>
      <c r="I21" s="31">
        <v>0</v>
      </c>
      <c r="J21" s="32"/>
      <c r="K21" s="25"/>
      <c r="L21" s="33">
        <f t="shared" si="3"/>
        <v>-1</v>
      </c>
      <c r="M21" s="40"/>
      <c r="N21" s="25"/>
    </row>
    <row r="22" spans="1:17" ht="19" customHeight="1" x14ac:dyDescent="0.2">
      <c r="A22" s="137"/>
      <c r="B22" s="2">
        <v>2.2000000000000002</v>
      </c>
      <c r="C22" s="1" t="s">
        <v>5</v>
      </c>
      <c r="D22" s="35"/>
      <c r="E22" s="30"/>
      <c r="F22" s="36"/>
      <c r="G22" s="43">
        <v>460</v>
      </c>
      <c r="H22" s="44"/>
      <c r="I22" s="47"/>
      <c r="J22" s="32">
        <f>J23+J24</f>
        <v>0</v>
      </c>
      <c r="K22" s="25"/>
      <c r="L22" s="33"/>
      <c r="M22" s="54">
        <f>J22-G22</f>
        <v>-460</v>
      </c>
      <c r="N22" s="25"/>
    </row>
    <row r="23" spans="1:17" ht="19" customHeight="1" x14ac:dyDescent="0.2">
      <c r="A23" s="137"/>
      <c r="B23" s="52" t="s">
        <v>20</v>
      </c>
      <c r="C23" s="1" t="s">
        <v>6</v>
      </c>
      <c r="D23" s="35" t="s">
        <v>46</v>
      </c>
      <c r="E23" s="30"/>
      <c r="F23" s="36"/>
      <c r="G23" s="43"/>
      <c r="H23" s="30"/>
      <c r="I23" s="47"/>
      <c r="J23" s="39">
        <v>0</v>
      </c>
      <c r="K23" s="25"/>
      <c r="L23" s="33"/>
      <c r="M23" s="40">
        <f t="shared" ref="M23:M24" si="4">J23-G23</f>
        <v>0</v>
      </c>
      <c r="N23" s="25"/>
    </row>
    <row r="24" spans="1:17" ht="19" customHeight="1" x14ac:dyDescent="0.2">
      <c r="A24" s="137"/>
      <c r="B24" s="52" t="s">
        <v>21</v>
      </c>
      <c r="C24" s="1" t="s">
        <v>7</v>
      </c>
      <c r="D24" s="35" t="s">
        <v>47</v>
      </c>
      <c r="E24" s="30"/>
      <c r="F24" s="36"/>
      <c r="G24" s="43"/>
      <c r="H24" s="30"/>
      <c r="I24" s="47"/>
      <c r="J24" s="39">
        <v>0</v>
      </c>
      <c r="K24" s="25"/>
      <c r="L24" s="33"/>
      <c r="M24" s="40">
        <f t="shared" si="4"/>
        <v>0</v>
      </c>
      <c r="N24" s="25"/>
    </row>
    <row r="25" spans="1:17" ht="19" customHeight="1" x14ac:dyDescent="0.2">
      <c r="A25" s="137"/>
      <c r="B25" s="2">
        <v>2.2999999999999998</v>
      </c>
      <c r="C25" s="1" t="s">
        <v>8</v>
      </c>
      <c r="D25" s="35">
        <v>0</v>
      </c>
      <c r="E25" s="30"/>
      <c r="F25" s="36">
        <v>1</v>
      </c>
      <c r="G25" s="41">
        <v>50</v>
      </c>
      <c r="H25" s="42"/>
      <c r="I25" s="31">
        <v>0</v>
      </c>
      <c r="J25" s="39">
        <v>0</v>
      </c>
      <c r="K25" s="25"/>
      <c r="L25" s="33">
        <f t="shared" ref="L25:L27" si="5">I25-F25</f>
        <v>-1</v>
      </c>
      <c r="M25" s="40">
        <f t="shared" ref="M25:M27" si="6">J25-G25</f>
        <v>-50</v>
      </c>
      <c r="N25" s="25"/>
    </row>
    <row r="26" spans="1:17" ht="19" customHeight="1" x14ac:dyDescent="0.2">
      <c r="A26" s="137"/>
      <c r="B26" s="2">
        <v>2.4</v>
      </c>
      <c r="C26" s="1" t="s">
        <v>9</v>
      </c>
      <c r="D26" s="35">
        <v>0</v>
      </c>
      <c r="E26" s="30"/>
      <c r="F26" s="36">
        <v>1</v>
      </c>
      <c r="G26" s="41">
        <v>25</v>
      </c>
      <c r="H26" s="42"/>
      <c r="I26" s="31">
        <v>0</v>
      </c>
      <c r="J26" s="39">
        <v>0</v>
      </c>
      <c r="K26" s="25"/>
      <c r="L26" s="33">
        <f t="shared" si="5"/>
        <v>-1</v>
      </c>
      <c r="M26" s="55">
        <f t="shared" si="6"/>
        <v>-25</v>
      </c>
      <c r="N26" s="25"/>
    </row>
    <row r="27" spans="1:17" ht="19" customHeight="1" x14ac:dyDescent="0.2">
      <c r="A27" s="137"/>
      <c r="B27" s="2">
        <v>2.5</v>
      </c>
      <c r="C27" s="1" t="s">
        <v>38</v>
      </c>
      <c r="D27" s="35">
        <v>0</v>
      </c>
      <c r="E27" s="30"/>
      <c r="F27" s="36">
        <v>1</v>
      </c>
      <c r="G27" s="41">
        <v>50</v>
      </c>
      <c r="H27" s="42"/>
      <c r="I27" s="31">
        <v>0</v>
      </c>
      <c r="J27" s="39">
        <v>0</v>
      </c>
      <c r="K27" s="25"/>
      <c r="L27" s="33">
        <f t="shared" si="5"/>
        <v>-1</v>
      </c>
      <c r="M27" s="55">
        <f t="shared" si="6"/>
        <v>-50</v>
      </c>
      <c r="N27" s="25"/>
    </row>
    <row r="28" spans="1:17" ht="19" customHeight="1" x14ac:dyDescent="0.2">
      <c r="A28" s="137"/>
      <c r="B28" s="2">
        <v>2.6</v>
      </c>
      <c r="C28" s="1" t="s">
        <v>64</v>
      </c>
      <c r="D28" s="35">
        <v>10.4</v>
      </c>
      <c r="F28" s="36">
        <v>1</v>
      </c>
      <c r="G28" s="43">
        <v>20</v>
      </c>
      <c r="H28" s="42"/>
      <c r="I28" s="31">
        <v>0</v>
      </c>
      <c r="J28" s="39">
        <v>0</v>
      </c>
      <c r="K28" s="25"/>
      <c r="L28" s="33">
        <f>I28-F28</f>
        <v>-1</v>
      </c>
      <c r="M28" s="40">
        <f>J28-G28</f>
        <v>-20</v>
      </c>
      <c r="N28" s="25"/>
      <c r="O28" s="45"/>
      <c r="P28" s="45"/>
      <c r="Q28" s="45"/>
    </row>
    <row r="29" spans="1:17" ht="19" customHeight="1" x14ac:dyDescent="0.2">
      <c r="A29" s="137"/>
      <c r="D29" s="46"/>
      <c r="F29" s="36"/>
      <c r="G29" s="29"/>
      <c r="H29" s="30"/>
      <c r="I29" s="47"/>
      <c r="J29" s="32"/>
      <c r="K29" s="25"/>
      <c r="L29" s="33"/>
      <c r="M29" s="54"/>
      <c r="N29" s="25"/>
    </row>
    <row r="30" spans="1:17" ht="19" customHeight="1" x14ac:dyDescent="0.2">
      <c r="A30" s="137"/>
      <c r="B30" s="48">
        <v>3</v>
      </c>
      <c r="C30" s="18" t="s">
        <v>30</v>
      </c>
      <c r="D30" s="19"/>
      <c r="F30" s="20"/>
      <c r="G30" s="21">
        <f>SUM(G31:G35)</f>
        <v>212</v>
      </c>
      <c r="H30" s="22"/>
      <c r="I30" s="77"/>
      <c r="J30" s="74">
        <f>J31+J32+J33+J34+J35</f>
        <v>0</v>
      </c>
      <c r="K30" s="25"/>
      <c r="L30" s="49"/>
      <c r="M30" s="24">
        <f>J30-G30</f>
        <v>-212</v>
      </c>
      <c r="N30" s="25"/>
    </row>
    <row r="31" spans="1:17" ht="19" customHeight="1" x14ac:dyDescent="0.2">
      <c r="A31" s="137"/>
      <c r="B31" s="2">
        <v>3.1</v>
      </c>
      <c r="C31" s="1" t="s">
        <v>34</v>
      </c>
      <c r="D31" s="35">
        <v>43.7</v>
      </c>
      <c r="F31" s="36">
        <v>1</v>
      </c>
      <c r="G31" s="43">
        <v>110</v>
      </c>
      <c r="H31" s="44"/>
      <c r="I31" s="31">
        <v>0</v>
      </c>
      <c r="J31" s="39">
        <v>0</v>
      </c>
      <c r="K31" s="25"/>
      <c r="L31" s="33">
        <f>I31-F31</f>
        <v>-1</v>
      </c>
      <c r="M31" s="40">
        <f>J31-G31</f>
        <v>-110</v>
      </c>
      <c r="N31" s="25"/>
    </row>
    <row r="32" spans="1:17" ht="19" customHeight="1" x14ac:dyDescent="0.2">
      <c r="A32" s="137"/>
      <c r="B32" s="2">
        <v>3.2</v>
      </c>
      <c r="C32" s="1" t="s">
        <v>16</v>
      </c>
      <c r="D32" s="35">
        <v>36.799999999999997</v>
      </c>
      <c r="F32" s="36">
        <v>1</v>
      </c>
      <c r="G32" s="43">
        <v>70</v>
      </c>
      <c r="H32" s="44"/>
      <c r="I32" s="31">
        <v>0</v>
      </c>
      <c r="J32" s="39">
        <v>0</v>
      </c>
      <c r="K32" s="25"/>
      <c r="L32" s="33">
        <f t="shared" ref="L32:L35" si="7">I32-F32</f>
        <v>-1</v>
      </c>
      <c r="M32" s="40">
        <f t="shared" ref="M32:M35" si="8">J32-G32</f>
        <v>-70</v>
      </c>
      <c r="N32" s="25"/>
    </row>
    <row r="33" spans="1:15" ht="19" customHeight="1" x14ac:dyDescent="0.2">
      <c r="A33" s="137"/>
      <c r="B33" s="2">
        <v>3.3</v>
      </c>
      <c r="C33" s="1" t="s">
        <v>35</v>
      </c>
      <c r="D33" s="35">
        <v>13.7</v>
      </c>
      <c r="F33" s="36">
        <v>1</v>
      </c>
      <c r="G33" s="37">
        <v>20</v>
      </c>
      <c r="H33" s="38"/>
      <c r="I33" s="31">
        <v>0</v>
      </c>
      <c r="J33" s="39">
        <v>0</v>
      </c>
      <c r="K33" s="25"/>
      <c r="L33" s="33">
        <f t="shared" si="7"/>
        <v>-1</v>
      </c>
      <c r="M33" s="40">
        <f t="shared" si="8"/>
        <v>-20</v>
      </c>
      <c r="N33" s="25"/>
    </row>
    <row r="34" spans="1:15" ht="19" customHeight="1" x14ac:dyDescent="0.2">
      <c r="A34" s="137"/>
      <c r="B34" s="34">
        <v>3.4</v>
      </c>
      <c r="C34" s="26" t="s">
        <v>44</v>
      </c>
      <c r="D34" s="56">
        <v>0</v>
      </c>
      <c r="E34" s="57"/>
      <c r="F34" s="28">
        <v>1</v>
      </c>
      <c r="G34" s="41">
        <v>6</v>
      </c>
      <c r="H34" s="44"/>
      <c r="I34" s="31">
        <v>0</v>
      </c>
      <c r="J34" s="39">
        <v>0</v>
      </c>
      <c r="K34" s="25"/>
      <c r="L34" s="33">
        <f t="shared" si="7"/>
        <v>-1</v>
      </c>
      <c r="M34" s="40">
        <f t="shared" si="8"/>
        <v>-6</v>
      </c>
      <c r="N34" s="25"/>
    </row>
    <row r="35" spans="1:15" ht="19" customHeight="1" x14ac:dyDescent="0.2">
      <c r="A35" s="137"/>
      <c r="B35" s="2">
        <v>3.5</v>
      </c>
      <c r="C35" s="1" t="s">
        <v>13</v>
      </c>
      <c r="D35" s="35">
        <v>4</v>
      </c>
      <c r="F35" s="36">
        <v>1</v>
      </c>
      <c r="G35" s="43">
        <v>6</v>
      </c>
      <c r="H35" s="44"/>
      <c r="I35" s="31">
        <v>0</v>
      </c>
      <c r="J35" s="39">
        <v>0</v>
      </c>
      <c r="K35" s="25"/>
      <c r="L35" s="33">
        <f t="shared" si="7"/>
        <v>-1</v>
      </c>
      <c r="M35" s="40">
        <f t="shared" si="8"/>
        <v>-6</v>
      </c>
      <c r="N35" s="25"/>
    </row>
    <row r="36" spans="1:15" ht="19" customHeight="1" x14ac:dyDescent="0.2">
      <c r="A36" s="137"/>
      <c r="D36" s="58"/>
      <c r="F36" s="36"/>
      <c r="G36" s="29"/>
      <c r="H36" s="30"/>
      <c r="I36" s="47"/>
      <c r="J36" s="32"/>
      <c r="K36" s="25"/>
      <c r="L36" s="33"/>
      <c r="M36" s="40"/>
      <c r="N36" s="25"/>
    </row>
    <row r="37" spans="1:15" ht="19" customHeight="1" x14ac:dyDescent="0.2">
      <c r="A37" s="137"/>
      <c r="B37" s="48">
        <v>4</v>
      </c>
      <c r="C37" s="18" t="s">
        <v>33</v>
      </c>
      <c r="D37" s="19"/>
      <c r="E37" s="3"/>
      <c r="F37" s="59"/>
      <c r="G37" s="21">
        <f>SUM(G38:G42)</f>
        <v>8</v>
      </c>
      <c r="H37" s="22"/>
      <c r="I37" s="77"/>
      <c r="J37" s="74">
        <f>J41+J42</f>
        <v>0</v>
      </c>
      <c r="K37" s="25"/>
      <c r="L37" s="49"/>
      <c r="M37" s="24">
        <f>J37-G37</f>
        <v>-8</v>
      </c>
      <c r="N37" s="25"/>
    </row>
    <row r="38" spans="1:15" ht="19" customHeight="1" x14ac:dyDescent="0.2">
      <c r="A38" s="137"/>
      <c r="B38" s="2">
        <v>4.0999999999999996</v>
      </c>
      <c r="C38" s="1" t="s">
        <v>10</v>
      </c>
      <c r="D38" s="56"/>
      <c r="F38" s="36">
        <v>1</v>
      </c>
      <c r="G38" s="60"/>
      <c r="H38" s="61"/>
      <c r="I38" s="31">
        <v>0</v>
      </c>
      <c r="J38" s="32"/>
      <c r="K38" s="25"/>
      <c r="L38" s="33">
        <f>I38-F38</f>
        <v>-1</v>
      </c>
      <c r="M38" s="54"/>
      <c r="N38" s="25"/>
    </row>
    <row r="39" spans="1:15" ht="20" customHeight="1" x14ac:dyDescent="0.2">
      <c r="A39" s="137"/>
      <c r="B39" s="34">
        <v>4.2</v>
      </c>
      <c r="C39" s="26" t="s">
        <v>11</v>
      </c>
      <c r="D39" s="56"/>
      <c r="E39" s="62"/>
      <c r="F39" s="28">
        <v>1</v>
      </c>
      <c r="G39" s="60"/>
      <c r="H39" s="61"/>
      <c r="I39" s="31">
        <v>0</v>
      </c>
      <c r="J39" s="32"/>
      <c r="K39" s="25"/>
      <c r="L39" s="33">
        <f>I39-F39</f>
        <v>-1</v>
      </c>
      <c r="M39" s="54"/>
      <c r="N39" s="25"/>
    </row>
    <row r="40" spans="1:15" ht="19" customHeight="1" x14ac:dyDescent="0.2">
      <c r="A40" s="137"/>
      <c r="B40" s="34">
        <v>4.3</v>
      </c>
      <c r="C40" s="26" t="s">
        <v>48</v>
      </c>
      <c r="D40" s="56"/>
      <c r="E40" s="57"/>
      <c r="F40" s="28">
        <v>1</v>
      </c>
      <c r="G40" s="60"/>
      <c r="H40" s="61"/>
      <c r="I40" s="31">
        <v>0</v>
      </c>
      <c r="J40" s="32"/>
      <c r="K40" s="25"/>
      <c r="L40" s="33">
        <f t="shared" ref="L40:L42" si="9">I40-F40</f>
        <v>-1</v>
      </c>
      <c r="M40" s="54"/>
      <c r="N40" s="25"/>
    </row>
    <row r="41" spans="1:15" ht="19" customHeight="1" x14ac:dyDescent="0.2">
      <c r="A41" s="137"/>
      <c r="B41" s="2">
        <v>4.4000000000000004</v>
      </c>
      <c r="C41" s="1" t="s">
        <v>12</v>
      </c>
      <c r="D41" s="35">
        <v>7.4</v>
      </c>
      <c r="F41" s="36">
        <v>1</v>
      </c>
      <c r="G41" s="41"/>
      <c r="H41" s="42"/>
      <c r="I41" s="31">
        <v>0</v>
      </c>
      <c r="J41" s="39">
        <v>0</v>
      </c>
      <c r="K41" s="25"/>
      <c r="L41" s="33">
        <f t="shared" si="9"/>
        <v>-1</v>
      </c>
      <c r="M41" s="40">
        <f t="shared" ref="M41:M42" si="10">J41-G41</f>
        <v>0</v>
      </c>
      <c r="N41" s="25"/>
    </row>
    <row r="42" spans="1:15" ht="19" customHeight="1" x14ac:dyDescent="0.2">
      <c r="A42" s="137"/>
      <c r="B42" s="2">
        <v>4.5</v>
      </c>
      <c r="C42" s="1" t="s">
        <v>65</v>
      </c>
      <c r="D42" s="35">
        <v>3.3</v>
      </c>
      <c r="F42" s="36">
        <v>1</v>
      </c>
      <c r="G42" s="43">
        <v>8</v>
      </c>
      <c r="H42" s="42"/>
      <c r="I42" s="31">
        <v>0</v>
      </c>
      <c r="J42" s="39">
        <v>0</v>
      </c>
      <c r="K42" s="25"/>
      <c r="L42" s="33">
        <f t="shared" si="9"/>
        <v>-1</v>
      </c>
      <c r="M42" s="40">
        <f t="shared" si="10"/>
        <v>-8</v>
      </c>
      <c r="N42" s="25"/>
    </row>
    <row r="43" spans="1:15" ht="19" customHeight="1" x14ac:dyDescent="0.2">
      <c r="A43" s="137"/>
      <c r="D43" s="46"/>
      <c r="F43" s="36"/>
      <c r="G43" s="29"/>
      <c r="H43" s="30"/>
      <c r="I43" s="47"/>
      <c r="J43" s="32"/>
      <c r="K43" s="25"/>
      <c r="L43" s="33"/>
      <c r="M43" s="54"/>
      <c r="N43" s="25"/>
    </row>
    <row r="44" spans="1:15" ht="19" customHeight="1" x14ac:dyDescent="0.2">
      <c r="A44" s="138"/>
      <c r="B44" s="63"/>
      <c r="C44" s="64" t="s">
        <v>25</v>
      </c>
      <c r="D44" s="65"/>
      <c r="F44" s="66"/>
      <c r="G44" s="65">
        <f>G37+G30+G17+G7</f>
        <v>997</v>
      </c>
      <c r="H44" s="22"/>
      <c r="I44" s="77"/>
      <c r="J44" s="74">
        <f>J37+J30+J17+J7</f>
        <v>0</v>
      </c>
      <c r="K44" s="25"/>
      <c r="L44" s="49"/>
      <c r="M44" s="24">
        <f>J44-G44</f>
        <v>-997</v>
      </c>
      <c r="N44" s="25"/>
      <c r="O44" s="67"/>
    </row>
    <row r="45" spans="1:15" ht="19" customHeight="1" x14ac:dyDescent="0.2">
      <c r="A45" s="68"/>
      <c r="C45" s="69"/>
      <c r="D45" s="22"/>
      <c r="F45" s="70"/>
      <c r="G45" s="71"/>
      <c r="H45" s="30"/>
      <c r="I45" s="72"/>
      <c r="J45" s="25"/>
      <c r="K45" s="25"/>
      <c r="L45" s="53"/>
      <c r="M45" s="25"/>
      <c r="N45" s="25"/>
      <c r="O45" s="67"/>
    </row>
    <row r="46" spans="1:15" ht="19" customHeight="1" x14ac:dyDescent="0.2">
      <c r="A46" s="136" t="s">
        <v>31</v>
      </c>
      <c r="B46" s="48">
        <v>5</v>
      </c>
      <c r="C46" s="139" t="s">
        <v>61</v>
      </c>
      <c r="D46" s="140"/>
      <c r="E46" s="3"/>
      <c r="F46" s="20" t="s">
        <v>15</v>
      </c>
      <c r="G46" s="73"/>
      <c r="I46" s="20" t="s">
        <v>15</v>
      </c>
      <c r="J46" s="74"/>
      <c r="K46" s="25"/>
      <c r="L46" s="90" t="s">
        <v>15</v>
      </c>
      <c r="M46" s="24"/>
      <c r="N46" s="25"/>
    </row>
    <row r="47" spans="1:15" ht="19" customHeight="1" x14ac:dyDescent="0.2">
      <c r="A47" s="137"/>
      <c r="B47" s="95">
        <v>5.0999999999999996</v>
      </c>
      <c r="C47" s="1" t="s">
        <v>26</v>
      </c>
      <c r="D47" s="96"/>
      <c r="F47" s="36">
        <v>50</v>
      </c>
      <c r="G47" s="75"/>
      <c r="I47" s="31">
        <v>0</v>
      </c>
      <c r="J47" s="32"/>
      <c r="K47" s="25"/>
      <c r="L47" s="33">
        <f t="shared" ref="L47:L49" si="11">I47-F47</f>
        <v>-50</v>
      </c>
      <c r="M47" s="54"/>
      <c r="N47" s="25"/>
    </row>
    <row r="48" spans="1:15" ht="19" customHeight="1" x14ac:dyDescent="0.2">
      <c r="A48" s="137"/>
      <c r="B48" s="95">
        <v>5.2</v>
      </c>
      <c r="C48" s="1" t="s">
        <v>32</v>
      </c>
      <c r="D48" s="96"/>
      <c r="F48" s="36">
        <v>1</v>
      </c>
      <c r="G48" s="76"/>
      <c r="H48" s="62"/>
      <c r="I48" s="31">
        <v>0</v>
      </c>
      <c r="J48" s="32"/>
      <c r="K48" s="25"/>
      <c r="L48" s="33">
        <f t="shared" si="11"/>
        <v>-1</v>
      </c>
      <c r="M48" s="54"/>
      <c r="N48" s="25"/>
    </row>
    <row r="49" spans="1:14" ht="19" customHeight="1" x14ac:dyDescent="0.2">
      <c r="A49" s="137"/>
      <c r="B49" s="97">
        <v>5.3</v>
      </c>
      <c r="C49" s="26" t="s">
        <v>28</v>
      </c>
      <c r="D49" s="98"/>
      <c r="E49" s="57"/>
      <c r="F49" s="28">
        <v>1</v>
      </c>
      <c r="G49" s="76"/>
      <c r="H49" s="62"/>
      <c r="I49" s="31">
        <v>0</v>
      </c>
      <c r="J49" s="32"/>
      <c r="K49" s="25"/>
      <c r="L49" s="33">
        <f t="shared" si="11"/>
        <v>-1</v>
      </c>
      <c r="M49" s="54"/>
      <c r="N49" s="25"/>
    </row>
    <row r="50" spans="1:14" ht="19" customHeight="1" x14ac:dyDescent="0.2">
      <c r="A50" s="137"/>
      <c r="B50" s="95"/>
      <c r="D50" s="96"/>
      <c r="F50" s="36"/>
      <c r="G50" s="75"/>
      <c r="I50" s="47"/>
      <c r="J50" s="32"/>
      <c r="K50" s="25"/>
      <c r="L50" s="33"/>
      <c r="M50" s="54"/>
      <c r="N50" s="25"/>
    </row>
    <row r="51" spans="1:14" ht="19" customHeight="1" x14ac:dyDescent="0.2">
      <c r="A51" s="137"/>
      <c r="B51" s="48">
        <v>6</v>
      </c>
      <c r="C51" s="17" t="s">
        <v>39</v>
      </c>
      <c r="D51" s="99"/>
      <c r="E51" s="3"/>
      <c r="F51" s="20" t="s">
        <v>15</v>
      </c>
      <c r="G51" s="73"/>
      <c r="I51" s="20" t="s">
        <v>15</v>
      </c>
      <c r="J51" s="74"/>
      <c r="K51" s="25"/>
      <c r="L51" s="90" t="s">
        <v>15</v>
      </c>
      <c r="M51" s="24"/>
      <c r="N51" s="25"/>
    </row>
    <row r="52" spans="1:14" s="45" customFormat="1" ht="19" customHeight="1" x14ac:dyDescent="0.2">
      <c r="A52" s="137"/>
      <c r="B52" s="97">
        <v>6.1</v>
      </c>
      <c r="C52" s="26" t="s">
        <v>26</v>
      </c>
      <c r="D52" s="98"/>
      <c r="E52" s="57"/>
      <c r="F52" s="78" t="s">
        <v>62</v>
      </c>
      <c r="G52" s="79"/>
      <c r="H52" s="57"/>
      <c r="I52" s="31">
        <v>0</v>
      </c>
      <c r="J52" s="32"/>
      <c r="K52" s="25"/>
      <c r="L52" s="33">
        <f>I52</f>
        <v>0</v>
      </c>
      <c r="M52" s="54"/>
      <c r="N52" s="25"/>
    </row>
    <row r="53" spans="1:14" s="45" customFormat="1" ht="19" customHeight="1" x14ac:dyDescent="0.2">
      <c r="A53" s="137"/>
      <c r="B53" s="97">
        <v>6.2</v>
      </c>
      <c r="C53" s="26" t="s">
        <v>36</v>
      </c>
      <c r="D53" s="100"/>
      <c r="E53" s="62"/>
      <c r="F53" s="28">
        <v>6</v>
      </c>
      <c r="G53" s="79"/>
      <c r="H53" s="57"/>
      <c r="I53" s="31">
        <v>0</v>
      </c>
      <c r="J53" s="32"/>
      <c r="K53" s="25"/>
      <c r="L53" s="33">
        <f t="shared" ref="L53:L54" si="12">I53-F53</f>
        <v>-6</v>
      </c>
      <c r="M53" s="54"/>
      <c r="N53" s="25"/>
    </row>
    <row r="54" spans="1:14" s="45" customFormat="1" ht="19" customHeight="1" x14ac:dyDescent="0.2">
      <c r="A54" s="137"/>
      <c r="B54" s="97">
        <v>6.3</v>
      </c>
      <c r="C54" s="26" t="s">
        <v>37</v>
      </c>
      <c r="D54" s="100"/>
      <c r="E54" s="62"/>
      <c r="F54" s="28">
        <v>10</v>
      </c>
      <c r="G54" s="79"/>
      <c r="H54" s="57"/>
      <c r="I54" s="31">
        <v>0</v>
      </c>
      <c r="J54" s="32"/>
      <c r="K54" s="25"/>
      <c r="L54" s="33">
        <f t="shared" si="12"/>
        <v>-10</v>
      </c>
      <c r="M54" s="54"/>
      <c r="N54" s="25"/>
    </row>
    <row r="55" spans="1:14" s="45" customFormat="1" ht="19" customHeight="1" x14ac:dyDescent="0.2">
      <c r="A55" s="137"/>
      <c r="B55" s="101"/>
      <c r="C55" s="80"/>
      <c r="D55" s="102"/>
      <c r="E55" s="62"/>
      <c r="F55" s="81"/>
      <c r="G55" s="82"/>
      <c r="H55" s="57"/>
      <c r="I55" s="47"/>
      <c r="J55" s="32"/>
      <c r="K55" s="25"/>
      <c r="L55" s="33"/>
      <c r="M55" s="54"/>
      <c r="N55" s="25"/>
    </row>
    <row r="56" spans="1:14" s="45" customFormat="1" ht="19" customHeight="1" x14ac:dyDescent="0.2">
      <c r="A56" s="137"/>
      <c r="B56" s="103">
        <v>7</v>
      </c>
      <c r="C56" s="83" t="s">
        <v>40</v>
      </c>
      <c r="D56" s="104"/>
      <c r="E56" s="3"/>
      <c r="F56" s="84" t="s">
        <v>15</v>
      </c>
      <c r="G56" s="85"/>
      <c r="H56" s="4"/>
      <c r="I56" s="84" t="s">
        <v>15</v>
      </c>
      <c r="J56" s="92"/>
      <c r="K56" s="25"/>
      <c r="L56" s="115" t="s">
        <v>15</v>
      </c>
      <c r="M56" s="94"/>
      <c r="N56" s="25"/>
    </row>
    <row r="57" spans="1:14" s="45" customFormat="1" ht="19" customHeight="1" x14ac:dyDescent="0.2">
      <c r="A57" s="137"/>
      <c r="B57" s="109">
        <v>7.1</v>
      </c>
      <c r="C57" s="110" t="s">
        <v>41</v>
      </c>
      <c r="D57" s="111"/>
      <c r="E57" s="57"/>
      <c r="F57" s="112" t="s">
        <v>42</v>
      </c>
      <c r="G57" s="113"/>
      <c r="H57" s="57"/>
      <c r="I57" s="114">
        <v>0</v>
      </c>
      <c r="J57" s="92"/>
      <c r="K57" s="25"/>
      <c r="L57" s="93">
        <f>I57-F57</f>
        <v>-4</v>
      </c>
      <c r="M57" s="94"/>
      <c r="N57" s="25"/>
    </row>
    <row r="58" spans="1:14" s="45" customFormat="1" ht="19" customHeight="1" x14ac:dyDescent="0.2">
      <c r="A58" s="138"/>
      <c r="B58" s="101">
        <v>7.2</v>
      </c>
      <c r="C58" s="80" t="s">
        <v>59</v>
      </c>
      <c r="D58" s="105"/>
      <c r="E58" s="57"/>
      <c r="F58" s="106" t="s">
        <v>60</v>
      </c>
      <c r="G58" s="82"/>
      <c r="H58" s="57"/>
      <c r="I58" s="86">
        <v>0</v>
      </c>
      <c r="J58" s="87"/>
      <c r="K58" s="25"/>
      <c r="L58" s="107"/>
      <c r="M58" s="108"/>
      <c r="N58" s="25"/>
    </row>
  </sheetData>
  <sheetProtection algorithmName="SHA-512" hashValue="HHqDixkgp/uWKiC+QKsTHeG8Dk2666uG/edHELdV/Zo5QCGjzyWQ/v7KZBnttA9huNp6f1JG4FgDpX5MxYc/eg==" saltValue="iz5iRcsdRKJWepJU929E9A==" spinCount="100000" sheet="1" selectLockedCells="1"/>
  <mergeCells count="13">
    <mergeCell ref="A7:A44"/>
    <mergeCell ref="A46:A58"/>
    <mergeCell ref="C46:D46"/>
    <mergeCell ref="B5:C5"/>
    <mergeCell ref="B4:C4"/>
    <mergeCell ref="A1:B1"/>
    <mergeCell ref="C1:M1"/>
    <mergeCell ref="B3:C3"/>
    <mergeCell ref="L5:M5"/>
    <mergeCell ref="I3:J4"/>
    <mergeCell ref="I5:J5"/>
    <mergeCell ref="F3:G5"/>
    <mergeCell ref="D3:D5"/>
  </mergeCells>
  <printOptions horizontalCentered="1" verticalCentered="1"/>
  <pageMargins left="0.31496062992125984" right="0.31496062992125984" top="0.94488188976377963" bottom="0.55118110236220474" header="0.31496062992125984" footer="0.31496062992125984"/>
  <pageSetup paperSize="9" scale="74" orientation="portrait" horizontalDpi="0" verticalDpi="0"/>
  <headerFooter>
    <oddHeader>&amp;L&amp;"Arial,Normale"&amp;10&amp;K000000Trasformazione e ampliamento Pinacoteca Züst, autorimessa comunale e spazi pubblici - Rancate&amp;R&amp;"Calibri,Normale"&amp;K000000Doc. 24 - &amp;"Arial,Normale"&amp;10Tabella degli spazi e delle superfici richieste</oddHeader>
  </headerFooter>
  <ignoredErrors>
    <ignoredError sqref="J7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PROGRAMMA SPAZI</vt:lpstr>
      <vt:lpstr>'PROGRAMMA SPAZI'!Area_stampa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bonetti</dc:creator>
  <cp:lastModifiedBy>Mirko Bonetti</cp:lastModifiedBy>
  <cp:lastPrinted>2023-11-24T16:15:25Z</cp:lastPrinted>
  <dcterms:created xsi:type="dcterms:W3CDTF">2017-10-09T10:34:46Z</dcterms:created>
  <dcterms:modified xsi:type="dcterms:W3CDTF">2024-02-22T15:24:06Z</dcterms:modified>
</cp:coreProperties>
</file>